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940" windowHeight="91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<sst xmlns="http://schemas.openxmlformats.org/spreadsheetml/2006/main" count="77" uniqueCount="53">
  <si>
    <t>Børnehaveklasseledere ny løn</t>
  </si>
  <si>
    <t>Børnehaveklasseledere anc. løn</t>
  </si>
  <si>
    <t>Lærere ny løn</t>
  </si>
  <si>
    <t>0-4 års erfaring</t>
  </si>
  <si>
    <t>4-8 års erfaring</t>
  </si>
  <si>
    <t>8-12 års erfaring</t>
  </si>
  <si>
    <t>Over 12 års erfaring</t>
  </si>
  <si>
    <t>Pr def over 12 års erfaring</t>
  </si>
  <si>
    <t>Lærere anc. løn</t>
  </si>
  <si>
    <t>Specialundervisningstillæg</t>
  </si>
  <si>
    <t>Selvstyrende team</t>
  </si>
  <si>
    <t>Fleksibilitetstillæg</t>
  </si>
  <si>
    <t>Korrigeres IKKE med besk.grad</t>
  </si>
  <si>
    <t>Anc.løn</t>
  </si>
  <si>
    <t>Korrigeres med besk.grad</t>
  </si>
  <si>
    <t>Plus pension af tillæg, hvis du har bedt om at få dette udbetalt (tj.mænd)***</t>
  </si>
  <si>
    <t>*** På lønsedlen kaldet "Frit valg"</t>
  </si>
  <si>
    <t>Tillæg for diplomuddannelse</t>
  </si>
  <si>
    <t>Ny løn</t>
  </si>
  <si>
    <t>Tillæg til alle:</t>
  </si>
  <si>
    <t>Tillæg til nogle:</t>
  </si>
  <si>
    <t>Løntrin</t>
  </si>
  <si>
    <t>Tillæg</t>
  </si>
  <si>
    <t>I alt</t>
  </si>
  <si>
    <t>Reguleringsfaktor</t>
  </si>
  <si>
    <t>Alle</t>
  </si>
  <si>
    <t>** Diverse tillæg:</t>
  </si>
  <si>
    <t>Tjenestemænd i gl. Hammel/Hinnerup</t>
  </si>
  <si>
    <t>excl. diverse tillæg**</t>
  </si>
  <si>
    <t>Fritvalgstillæg</t>
  </si>
  <si>
    <t xml:space="preserve">Frit valg (kun for nogle tjenestemænd). Se "Lærere anc.løn" </t>
  </si>
  <si>
    <t>Centralt lærertillæg</t>
  </si>
  <si>
    <t>Undervisertillæg</t>
  </si>
  <si>
    <t>fra time 299 - 750</t>
  </si>
  <si>
    <t>Trin 43 + tillæg</t>
  </si>
  <si>
    <t>Trin 40 + tillæg</t>
  </si>
  <si>
    <t>Trin 35 + tillæg</t>
  </si>
  <si>
    <t>Trin 31 + tillæg</t>
  </si>
  <si>
    <t>Trin 36</t>
  </si>
  <si>
    <t>Trin 28 + tillæg</t>
  </si>
  <si>
    <t xml:space="preserve">Trin 40 </t>
  </si>
  <si>
    <t xml:space="preserve">Trin 33 </t>
  </si>
  <si>
    <t>Med finansierer løntrinnet</t>
  </si>
  <si>
    <t>får dette beløb som trin 44</t>
  </si>
  <si>
    <t>Favrskovtillæg</t>
  </si>
  <si>
    <t>Favrskovtillægget indeholder blandt andet arbejde mellem kl. 17 - 06</t>
  </si>
  <si>
    <t>Undervisning i dansk som andetsprog (udbetales med 1/12 pr. måned)</t>
  </si>
  <si>
    <t>Undervisningstillæg for mere end 750 t udbetales pr. time (1/12 pr. måned)</t>
  </si>
  <si>
    <t>0,83% af pensionsgivende løn, derfor varierende</t>
  </si>
  <si>
    <t>knap 300,00</t>
  </si>
  <si>
    <t>Trin 37</t>
  </si>
  <si>
    <t>Børnehaveklasseledere</t>
  </si>
  <si>
    <t>Månedsløn pr 1/4 2020</t>
  </si>
</sst>
</file>

<file path=xl/styles.xml><?xml version="1.0" encoding="utf-8"?>
<styleSheet xmlns="http://schemas.openxmlformats.org/spreadsheetml/2006/main">
  <numFmts count="2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0.0000000000"/>
    <numFmt numFmtId="179" formatCode="0.00000"/>
    <numFmt numFmtId="180" formatCode="0.0000"/>
    <numFmt numFmtId="181" formatCode="0.000"/>
    <numFmt numFmtId="182" formatCode="0.0000000"/>
    <numFmt numFmtId="183" formatCode="0.000000"/>
    <numFmt numFmtId="184" formatCode="0.00000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3" applyNumberFormat="0" applyAlignment="0" applyProtection="0"/>
    <xf numFmtId="0" fontId="34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33" borderId="0" xfId="0" applyFont="1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19" borderId="11" xfId="0" applyFont="1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1" xfId="0" applyFont="1" applyFill="1" applyBorder="1" applyAlignment="1">
      <alignment/>
    </xf>
    <xf numFmtId="4" fontId="0" fillId="19" borderId="11" xfId="0" applyNumberFormat="1" applyFont="1" applyFill="1" applyBorder="1" applyAlignment="1">
      <alignment horizontal="right"/>
    </xf>
    <xf numFmtId="4" fontId="0" fillId="19" borderId="11" xfId="0" applyNumberFormat="1" applyFill="1" applyBorder="1" applyAlignment="1">
      <alignment/>
    </xf>
    <xf numFmtId="0" fontId="2" fillId="34" borderId="11" xfId="0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0" fillId="34" borderId="11" xfId="0" applyNumberFormat="1" applyFill="1" applyBorder="1" applyAlignment="1">
      <alignment/>
    </xf>
    <xf numFmtId="4" fontId="0" fillId="34" borderId="12" xfId="0" applyNumberFormat="1" applyFont="1" applyFill="1" applyBorder="1" applyAlignment="1">
      <alignment horizontal="right"/>
    </xf>
    <xf numFmtId="4" fontId="0" fillId="34" borderId="12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2" fillId="35" borderId="17" xfId="0" applyFont="1" applyFill="1" applyBorder="1" applyAlignment="1">
      <alignment horizontal="left"/>
    </xf>
    <xf numFmtId="4" fontId="0" fillId="35" borderId="11" xfId="0" applyNumberFormat="1" applyFont="1" applyFill="1" applyBorder="1" applyAlignment="1">
      <alignment horizontal="right"/>
    </xf>
    <xf numFmtId="4" fontId="0" fillId="35" borderId="12" xfId="0" applyNumberFormat="1" applyFont="1" applyFill="1" applyBorder="1" applyAlignment="1">
      <alignment horizontal="left"/>
    </xf>
    <xf numFmtId="4" fontId="2" fillId="19" borderId="1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4" fontId="0" fillId="0" borderId="18" xfId="0" applyNumberFormat="1" applyFill="1" applyBorder="1" applyAlignment="1">
      <alignment/>
    </xf>
    <xf numFmtId="0" fontId="0" fillId="34" borderId="11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7" xfId="0" applyFont="1" applyFill="1" applyBorder="1" applyAlignment="1">
      <alignment/>
    </xf>
    <xf numFmtId="0" fontId="44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4" fontId="0" fillId="35" borderId="18" xfId="0" applyNumberFormat="1" applyFont="1" applyFill="1" applyBorder="1" applyAlignment="1">
      <alignment horizontal="left"/>
    </xf>
    <xf numFmtId="4" fontId="0" fillId="35" borderId="1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2" fillId="36" borderId="15" xfId="0" applyFont="1" applyFill="1" applyBorder="1" applyAlignment="1">
      <alignment horizontal="center"/>
    </xf>
    <xf numFmtId="4" fontId="0" fillId="36" borderId="0" xfId="0" applyNumberFormat="1" applyFill="1" applyBorder="1" applyAlignment="1">
      <alignment horizontal="center"/>
    </xf>
    <xf numFmtId="4" fontId="2" fillId="36" borderId="16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 horizontal="left"/>
    </xf>
    <xf numFmtId="4" fontId="0" fillId="36" borderId="13" xfId="0" applyNumberFormat="1" applyFont="1" applyFill="1" applyBorder="1" applyAlignment="1">
      <alignment horizontal="left"/>
    </xf>
    <xf numFmtId="4" fontId="0" fillId="36" borderId="19" xfId="0" applyNumberFormat="1" applyFont="1" applyFill="1" applyBorder="1" applyAlignment="1">
      <alignment horizontal="right"/>
    </xf>
    <xf numFmtId="0" fontId="0" fillId="36" borderId="15" xfId="0" applyFont="1" applyFill="1" applyBorder="1" applyAlignment="1">
      <alignment horizontal="left"/>
    </xf>
    <xf numFmtId="4" fontId="1" fillId="36" borderId="15" xfId="0" applyNumberFormat="1" applyFont="1" applyFill="1" applyBorder="1" applyAlignment="1">
      <alignment horizontal="left"/>
    </xf>
    <xf numFmtId="4" fontId="0" fillId="36" borderId="20" xfId="0" applyNumberFormat="1" applyFont="1" applyFill="1" applyBorder="1" applyAlignment="1">
      <alignment horizontal="right"/>
    </xf>
    <xf numFmtId="0" fontId="2" fillId="36" borderId="21" xfId="0" applyFont="1" applyFill="1" applyBorder="1" applyAlignment="1">
      <alignment horizontal="left"/>
    </xf>
    <xf numFmtId="4" fontId="1" fillId="36" borderId="21" xfId="0" applyNumberFormat="1" applyFont="1" applyFill="1" applyBorder="1" applyAlignment="1">
      <alignment horizontal="left"/>
    </xf>
    <xf numFmtId="4" fontId="0" fillId="36" borderId="22" xfId="0" applyNumberFormat="1" applyFont="1" applyFill="1" applyBorder="1" applyAlignment="1">
      <alignment horizontal="right"/>
    </xf>
    <xf numFmtId="0" fontId="2" fillId="36" borderId="15" xfId="0" applyFont="1" applyFill="1" applyBorder="1" applyAlignment="1">
      <alignment horizontal="left"/>
    </xf>
    <xf numFmtId="4" fontId="0" fillId="36" borderId="16" xfId="0" applyNumberFormat="1" applyFill="1" applyBorder="1" applyAlignment="1">
      <alignment horizontal="right"/>
    </xf>
    <xf numFmtId="0" fontId="2" fillId="36" borderId="19" xfId="0" applyFont="1" applyFill="1" applyBorder="1" applyAlignment="1">
      <alignment horizontal="left"/>
    </xf>
    <xf numFmtId="4" fontId="0" fillId="36" borderId="11" xfId="0" applyNumberFormat="1" applyFont="1" applyFill="1" applyBorder="1" applyAlignment="1">
      <alignment horizontal="left"/>
    </xf>
    <xf numFmtId="4" fontId="0" fillId="36" borderId="11" xfId="0" applyNumberFormat="1" applyFont="1" applyFill="1" applyBorder="1" applyAlignment="1">
      <alignment horizontal="right"/>
    </xf>
    <xf numFmtId="0" fontId="0" fillId="36" borderId="22" xfId="0" applyFont="1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16" fontId="2" fillId="36" borderId="14" xfId="0" applyNumberFormat="1" applyFont="1" applyFill="1" applyBorder="1" applyAlignment="1">
      <alignment horizontal="center"/>
    </xf>
    <xf numFmtId="0" fontId="0" fillId="36" borderId="21" xfId="0" applyFill="1" applyBorder="1" applyAlignment="1">
      <alignment/>
    </xf>
    <xf numFmtId="2" fontId="0" fillId="36" borderId="11" xfId="0" applyNumberFormat="1" applyFill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1" xfId="0" applyFont="1" applyFill="1" applyBorder="1" applyAlignment="1">
      <alignment horizontal="right"/>
    </xf>
    <xf numFmtId="0" fontId="2" fillId="36" borderId="13" xfId="0" applyFont="1" applyFill="1" applyBorder="1" applyAlignment="1">
      <alignment/>
    </xf>
    <xf numFmtId="4" fontId="0" fillId="35" borderId="11" xfId="0" applyNumberFormat="1" applyFont="1" applyFill="1" applyBorder="1" applyAlignment="1">
      <alignment horizontal="left"/>
    </xf>
    <xf numFmtId="4" fontId="0" fillId="36" borderId="11" xfId="0" applyNumberFormat="1" applyFill="1" applyBorder="1" applyAlignment="1">
      <alignment horizontal="left"/>
    </xf>
    <xf numFmtId="0" fontId="0" fillId="35" borderId="0" xfId="0" applyFill="1" applyAlignment="1">
      <alignment/>
    </xf>
    <xf numFmtId="0" fontId="2" fillId="35" borderId="11" xfId="0" applyFont="1" applyFill="1" applyBorder="1" applyAlignment="1">
      <alignment/>
    </xf>
    <xf numFmtId="0" fontId="2" fillId="37" borderId="0" xfId="0" applyFont="1" applyFill="1" applyBorder="1" applyAlignment="1">
      <alignment horizontal="left"/>
    </xf>
    <xf numFmtId="0" fontId="0" fillId="37" borderId="0" xfId="0" applyFill="1" applyAlignment="1">
      <alignment/>
    </xf>
    <xf numFmtId="2" fontId="0" fillId="35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23" xfId="0" applyFill="1" applyBorder="1" applyAlignment="1">
      <alignment/>
    </xf>
    <xf numFmtId="0" fontId="2" fillId="36" borderId="0" xfId="0" applyFont="1" applyFill="1" applyBorder="1" applyAlignment="1">
      <alignment/>
    </xf>
    <xf numFmtId="2" fontId="0" fillId="36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37" borderId="11" xfId="0" applyFill="1" applyBorder="1" applyAlignment="1">
      <alignment/>
    </xf>
    <xf numFmtId="0" fontId="0" fillId="37" borderId="11" xfId="0" applyFont="1" applyFill="1" applyBorder="1" applyAlignment="1">
      <alignment/>
    </xf>
    <xf numFmtId="4" fontId="0" fillId="37" borderId="11" xfId="0" applyNumberFormat="1" applyFont="1" applyFill="1" applyBorder="1" applyAlignment="1">
      <alignment horizontal="right"/>
    </xf>
    <xf numFmtId="4" fontId="0" fillId="37" borderId="11" xfId="0" applyNumberFormat="1" applyFill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30.00390625" style="0" customWidth="1"/>
    <col min="2" max="2" width="39.421875" style="0" customWidth="1"/>
    <col min="3" max="3" width="11.140625" style="0" customWidth="1"/>
    <col min="5" max="5" width="11.421875" style="0" customWidth="1"/>
    <col min="6" max="6" width="16.7109375" style="0" bestFit="1" customWidth="1"/>
    <col min="7" max="7" width="45.57421875" style="0" customWidth="1"/>
    <col min="8" max="8" width="33.8515625" style="0" customWidth="1"/>
  </cols>
  <sheetData>
    <row r="1" spans="1:10" ht="12.75">
      <c r="A1" s="1" t="s">
        <v>52</v>
      </c>
      <c r="B1" s="62" t="s">
        <v>24</v>
      </c>
      <c r="C1">
        <v>1.417798</v>
      </c>
      <c r="G1" s="10"/>
      <c r="H1" s="11"/>
      <c r="I1" s="11"/>
      <c r="J1" s="11"/>
    </row>
    <row r="2" spans="7:10" ht="12.75" hidden="1">
      <c r="G2" s="11"/>
      <c r="H2" s="11"/>
      <c r="I2" s="11"/>
      <c r="J2" s="11"/>
    </row>
    <row r="3" spans="7:10" ht="12.75">
      <c r="G3" s="11"/>
      <c r="H3" s="11"/>
      <c r="I3" s="11"/>
      <c r="J3" s="11"/>
    </row>
    <row r="4" spans="1:10" ht="12.75">
      <c r="A4" s="59"/>
      <c r="B4" s="57"/>
      <c r="C4" s="58"/>
      <c r="G4" s="11"/>
      <c r="H4" s="11"/>
      <c r="I4" s="11"/>
      <c r="J4" s="11"/>
    </row>
    <row r="5" spans="1:10" ht="12.75">
      <c r="A5" s="20" t="s">
        <v>0</v>
      </c>
      <c r="B5" s="20" t="s">
        <v>28</v>
      </c>
      <c r="C5" s="20" t="s">
        <v>21</v>
      </c>
      <c r="D5" s="20" t="s">
        <v>22</v>
      </c>
      <c r="E5" s="20" t="s">
        <v>23</v>
      </c>
      <c r="G5" s="11"/>
      <c r="H5" s="11"/>
      <c r="I5" s="11"/>
      <c r="J5" s="11"/>
    </row>
    <row r="6" spans="1:10" ht="12.75">
      <c r="A6" s="21" t="s">
        <v>3</v>
      </c>
      <c r="B6" s="22" t="s">
        <v>39</v>
      </c>
      <c r="C6" s="23">
        <v>26867.17</v>
      </c>
      <c r="D6" s="24">
        <f>2000/12*C1</f>
        <v>236.29966666666664</v>
      </c>
      <c r="E6" s="24">
        <f>C6+D6</f>
        <v>27103.469666666664</v>
      </c>
      <c r="G6" s="11"/>
      <c r="H6" s="11"/>
      <c r="I6" s="11"/>
      <c r="J6" s="11"/>
    </row>
    <row r="7" spans="1:10" ht="14.25" customHeight="1">
      <c r="A7" s="21" t="s">
        <v>4</v>
      </c>
      <c r="B7" s="22" t="s">
        <v>37</v>
      </c>
      <c r="C7" s="23">
        <v>28241</v>
      </c>
      <c r="D7" s="24">
        <f>2000/12*C1</f>
        <v>236.29966666666664</v>
      </c>
      <c r="E7" s="24">
        <f>C7+D7</f>
        <v>28477.299666666666</v>
      </c>
      <c r="G7" s="11"/>
      <c r="H7" s="11"/>
      <c r="I7" s="11"/>
      <c r="J7" s="11"/>
    </row>
    <row r="8" spans="1:10" ht="12.75">
      <c r="A8" s="21" t="s">
        <v>5</v>
      </c>
      <c r="B8" s="21" t="s">
        <v>41</v>
      </c>
      <c r="C8" s="24">
        <v>29208.42</v>
      </c>
      <c r="D8" s="24"/>
      <c r="E8" s="24">
        <f>C8+D8</f>
        <v>29208.42</v>
      </c>
      <c r="G8" s="11"/>
      <c r="H8" s="11"/>
      <c r="I8" s="11"/>
      <c r="J8" s="11"/>
    </row>
    <row r="9" spans="1:10" ht="12.75">
      <c r="A9" s="21" t="s">
        <v>6</v>
      </c>
      <c r="B9" s="22" t="s">
        <v>50</v>
      </c>
      <c r="C9" s="23">
        <v>31275.67</v>
      </c>
      <c r="D9" s="24"/>
      <c r="E9" s="24">
        <f>C9+D9</f>
        <v>31275.67</v>
      </c>
      <c r="G9" s="11"/>
      <c r="H9" s="11"/>
      <c r="I9" s="11"/>
      <c r="J9" s="11"/>
    </row>
    <row r="10" spans="1:10" ht="12.75">
      <c r="A10" s="101" t="s">
        <v>32</v>
      </c>
      <c r="B10" s="102" t="s">
        <v>51</v>
      </c>
      <c r="C10" s="103">
        <f>15400/12*C1</f>
        <v>1819.507433333333</v>
      </c>
      <c r="D10" s="104"/>
      <c r="E10" s="104">
        <f>C10*C1</f>
        <v>2579.6939999651327</v>
      </c>
      <c r="G10" s="11"/>
      <c r="H10" s="11"/>
      <c r="I10" s="11"/>
      <c r="J10" s="11"/>
    </row>
    <row r="11" spans="1:10" ht="12.75">
      <c r="A11" s="20" t="s">
        <v>1</v>
      </c>
      <c r="B11" s="20" t="s">
        <v>28</v>
      </c>
      <c r="C11" s="43" t="s">
        <v>21</v>
      </c>
      <c r="D11" s="43" t="s">
        <v>22</v>
      </c>
      <c r="E11" s="43" t="s">
        <v>23</v>
      </c>
      <c r="G11" s="11"/>
      <c r="H11" s="11"/>
      <c r="I11" s="11"/>
      <c r="J11" s="11"/>
    </row>
    <row r="12" spans="1:10" ht="12.75">
      <c r="A12" s="21" t="s">
        <v>7</v>
      </c>
      <c r="B12" s="21" t="s">
        <v>38</v>
      </c>
      <c r="C12" s="24">
        <v>30741.92</v>
      </c>
      <c r="D12" s="24">
        <f>4600/12*C1</f>
        <v>543.4892333333332</v>
      </c>
      <c r="E12" s="24">
        <f>C12+D12</f>
        <v>31285.409233333332</v>
      </c>
      <c r="G12" s="11"/>
      <c r="H12" s="11"/>
      <c r="I12" s="11"/>
      <c r="J12" s="11"/>
    </row>
    <row r="13" spans="1:10" ht="12.75">
      <c r="A13" s="101" t="s">
        <v>32</v>
      </c>
      <c r="B13" s="102" t="s">
        <v>51</v>
      </c>
      <c r="C13" s="103">
        <f>15400/12*C1</f>
        <v>1819.507433333333</v>
      </c>
      <c r="D13" s="104"/>
      <c r="E13" s="104">
        <f>C13*C1</f>
        <v>2579.6939999651327</v>
      </c>
      <c r="G13" s="11"/>
      <c r="H13" s="11"/>
      <c r="I13" s="11"/>
      <c r="J13" s="11"/>
    </row>
    <row r="14" spans="7:10" ht="12.75">
      <c r="G14" s="11"/>
      <c r="H14" s="11"/>
      <c r="I14" s="11"/>
      <c r="J14" s="11"/>
    </row>
    <row r="15" spans="1:10" ht="12.75">
      <c r="A15" s="25" t="s">
        <v>2</v>
      </c>
      <c r="B15" s="25" t="s">
        <v>28</v>
      </c>
      <c r="C15" s="44" t="s">
        <v>21</v>
      </c>
      <c r="D15" s="44" t="s">
        <v>22</v>
      </c>
      <c r="E15" s="44" t="s">
        <v>23</v>
      </c>
      <c r="G15" s="11"/>
      <c r="H15" s="11"/>
      <c r="I15" s="11"/>
      <c r="J15" s="11"/>
    </row>
    <row r="16" spans="1:10" ht="12.75">
      <c r="A16" s="30" t="s">
        <v>3</v>
      </c>
      <c r="B16" s="48" t="s">
        <v>37</v>
      </c>
      <c r="C16" s="26">
        <v>28241</v>
      </c>
      <c r="D16" s="27">
        <f>3000/12*C1</f>
        <v>354.4495</v>
      </c>
      <c r="E16" s="27">
        <f>C16+D16</f>
        <v>28595.4495</v>
      </c>
      <c r="G16" s="11"/>
      <c r="H16" s="11"/>
      <c r="I16" s="11"/>
      <c r="J16" s="11"/>
    </row>
    <row r="17" spans="1:10" ht="12.75">
      <c r="A17" s="30" t="s">
        <v>4</v>
      </c>
      <c r="B17" s="48" t="s">
        <v>36</v>
      </c>
      <c r="C17" s="26">
        <v>30219.42</v>
      </c>
      <c r="D17" s="27">
        <f>3000/12*C1</f>
        <v>354.4495</v>
      </c>
      <c r="E17" s="27">
        <f>C17+D17</f>
        <v>30573.869499999997</v>
      </c>
      <c r="G17" s="11"/>
      <c r="H17" s="11"/>
      <c r="I17" s="11"/>
      <c r="J17" s="11"/>
    </row>
    <row r="18" spans="1:10" ht="12.75">
      <c r="A18" s="30" t="s">
        <v>5</v>
      </c>
      <c r="B18" s="30" t="s">
        <v>40</v>
      </c>
      <c r="C18" s="27">
        <v>32993</v>
      </c>
      <c r="D18" s="27"/>
      <c r="E18" s="27">
        <f>C18+D18</f>
        <v>32993</v>
      </c>
      <c r="G18" s="11"/>
      <c r="H18" s="11"/>
      <c r="I18" s="11"/>
      <c r="J18" s="11"/>
    </row>
    <row r="19" spans="1:10" ht="12.75">
      <c r="A19" s="30" t="s">
        <v>6</v>
      </c>
      <c r="B19" s="48" t="s">
        <v>35</v>
      </c>
      <c r="C19" s="26">
        <v>32993</v>
      </c>
      <c r="D19" s="27">
        <f>10000/12*C1</f>
        <v>1181.4983333333332</v>
      </c>
      <c r="E19" s="27">
        <f>C19+D19</f>
        <v>34174.49833333334</v>
      </c>
      <c r="G19" s="10"/>
      <c r="H19" s="10"/>
      <c r="I19" s="10"/>
      <c r="J19" s="11"/>
    </row>
    <row r="20" spans="1:10" ht="12.75">
      <c r="A20" s="14"/>
      <c r="B20" s="14"/>
      <c r="C20" s="17"/>
      <c r="D20" s="17"/>
      <c r="E20" s="47"/>
      <c r="F20" s="45"/>
      <c r="G20" s="11"/>
      <c r="H20" s="12"/>
      <c r="I20" s="11"/>
      <c r="J20" s="11"/>
    </row>
    <row r="21" spans="1:10" ht="12.75">
      <c r="A21" s="49" t="s">
        <v>8</v>
      </c>
      <c r="B21" s="25" t="s">
        <v>28</v>
      </c>
      <c r="C21" s="44" t="s">
        <v>21</v>
      </c>
      <c r="D21" s="44" t="s">
        <v>22</v>
      </c>
      <c r="E21" s="44" t="s">
        <v>23</v>
      </c>
      <c r="F21" s="45"/>
      <c r="G21" s="11"/>
      <c r="H21" s="12"/>
      <c r="I21" s="11"/>
      <c r="J21" s="11"/>
    </row>
    <row r="22" spans="1:10" ht="12.75">
      <c r="A22" s="50" t="s">
        <v>7</v>
      </c>
      <c r="B22" s="48" t="s">
        <v>34</v>
      </c>
      <c r="C22" s="28">
        <v>34954.67</v>
      </c>
      <c r="D22" s="27">
        <f>13000/12*C1</f>
        <v>1535.9478333333332</v>
      </c>
      <c r="E22" s="27">
        <f>C22+D22</f>
        <v>36490.61783333333</v>
      </c>
      <c r="F22" s="45"/>
      <c r="G22" s="11"/>
      <c r="H22" s="11"/>
      <c r="I22" s="11"/>
      <c r="J22" s="11"/>
    </row>
    <row r="23" spans="1:10" ht="12.75">
      <c r="A23" s="51"/>
      <c r="B23" s="52"/>
      <c r="C23" s="29"/>
      <c r="D23" s="27"/>
      <c r="E23" s="27"/>
      <c r="F23" s="45"/>
      <c r="G23" s="11"/>
      <c r="H23" s="11"/>
      <c r="I23" s="11"/>
      <c r="J23" s="11"/>
    </row>
    <row r="24" spans="1:10" ht="12.75">
      <c r="A24" s="50"/>
      <c r="B24" s="53"/>
      <c r="C24" s="29"/>
      <c r="D24" s="27"/>
      <c r="E24" s="27"/>
      <c r="F24" s="45"/>
      <c r="G24" s="11"/>
      <c r="H24" s="11"/>
      <c r="I24" s="11"/>
      <c r="J24" s="11"/>
    </row>
    <row r="25" spans="1:10" ht="12.75">
      <c r="A25" s="54" t="s">
        <v>15</v>
      </c>
      <c r="B25" s="53"/>
      <c r="C25" s="26">
        <f>D22*0.17</f>
        <v>261.11113166666667</v>
      </c>
      <c r="D25" s="27"/>
      <c r="E25" s="27"/>
      <c r="F25" s="45"/>
      <c r="G25" s="10"/>
      <c r="H25" s="10"/>
      <c r="I25" s="10"/>
      <c r="J25" s="11"/>
    </row>
    <row r="26" spans="1:10" ht="12.75">
      <c r="A26" s="15" t="s">
        <v>16</v>
      </c>
      <c r="C26" s="55"/>
      <c r="F26" s="46"/>
      <c r="G26" s="11"/>
      <c r="H26" s="11"/>
      <c r="I26" s="11"/>
      <c r="J26" s="11"/>
    </row>
    <row r="27" spans="1:10" ht="12.75">
      <c r="A27" s="32"/>
      <c r="F27" s="45"/>
      <c r="G27" s="11"/>
      <c r="H27" s="11"/>
      <c r="I27" s="11"/>
      <c r="J27" s="11"/>
    </row>
    <row r="28" spans="1:10" ht="15.75">
      <c r="A28" s="33" t="s">
        <v>26</v>
      </c>
      <c r="F28" s="45"/>
      <c r="G28" s="10"/>
      <c r="H28" s="10"/>
      <c r="I28" s="10"/>
      <c r="J28" s="11"/>
    </row>
    <row r="29" spans="4:10" ht="12.75">
      <c r="D29" s="31"/>
      <c r="F29" s="45"/>
      <c r="G29" s="11"/>
      <c r="H29" s="11"/>
      <c r="I29" s="11"/>
      <c r="J29" s="11"/>
    </row>
    <row r="30" spans="1:10" ht="12.75">
      <c r="A30" s="66" t="s">
        <v>19</v>
      </c>
      <c r="B30" s="81"/>
      <c r="C30" s="82"/>
      <c r="F30" s="45"/>
      <c r="G30" s="11"/>
      <c r="H30" s="11"/>
      <c r="I30" s="11"/>
      <c r="J30" s="11"/>
    </row>
    <row r="31" spans="1:10" ht="12.75">
      <c r="A31" s="63"/>
      <c r="B31" s="64"/>
      <c r="C31" s="65"/>
      <c r="F31" s="45"/>
      <c r="G31" s="11"/>
      <c r="H31" s="11"/>
      <c r="I31" s="11"/>
      <c r="J31" s="11"/>
    </row>
    <row r="32" spans="1:10" ht="12.75">
      <c r="A32" s="66" t="s">
        <v>10</v>
      </c>
      <c r="B32" s="67" t="s">
        <v>25</v>
      </c>
      <c r="C32" s="68">
        <f>6431/12*C1</f>
        <v>759.8215781666665</v>
      </c>
      <c r="F32" s="45"/>
      <c r="G32" s="11"/>
      <c r="H32" s="11"/>
      <c r="I32" s="11"/>
      <c r="J32" s="11"/>
    </row>
    <row r="33" spans="1:10" ht="12.75">
      <c r="A33" s="69" t="s">
        <v>12</v>
      </c>
      <c r="B33" s="70" t="s">
        <v>27</v>
      </c>
      <c r="C33" s="71"/>
      <c r="F33" s="45"/>
      <c r="G33" s="11"/>
      <c r="H33" s="11"/>
      <c r="I33" s="11"/>
      <c r="J33" s="11"/>
    </row>
    <row r="34" spans="1:10" ht="12.75">
      <c r="A34" s="72"/>
      <c r="B34" s="73" t="s">
        <v>43</v>
      </c>
      <c r="C34" s="74"/>
      <c r="F34" s="45"/>
      <c r="G34" s="10"/>
      <c r="H34" s="10"/>
      <c r="I34" s="10"/>
      <c r="J34" s="11"/>
    </row>
    <row r="35" spans="1:10" ht="12" customHeight="1">
      <c r="A35" s="75" t="s">
        <v>44</v>
      </c>
      <c r="B35" s="90" t="s">
        <v>18</v>
      </c>
      <c r="C35" s="76">
        <f>5140*C1/12</f>
        <v>607.2901433333333</v>
      </c>
      <c r="D35" s="14"/>
      <c r="F35" s="45"/>
      <c r="G35" s="11"/>
      <c r="H35" s="11"/>
      <c r="I35" s="11"/>
      <c r="J35" s="11"/>
    </row>
    <row r="36" spans="1:10" ht="26.25" customHeight="1" hidden="1">
      <c r="A36" s="77" t="s">
        <v>11</v>
      </c>
      <c r="B36" s="78" t="s">
        <v>18</v>
      </c>
      <c r="C36" s="79">
        <f>18242/12*C1</f>
        <v>2155.2892596666666</v>
      </c>
      <c r="D36" s="14"/>
      <c r="F36" s="45"/>
      <c r="G36" s="13"/>
      <c r="H36" s="11"/>
      <c r="I36" s="11"/>
      <c r="J36" s="11"/>
    </row>
    <row r="37" spans="1:10" ht="12.75" customHeight="1">
      <c r="A37" s="80" t="s">
        <v>14</v>
      </c>
      <c r="B37" s="78" t="s">
        <v>13</v>
      </c>
      <c r="C37" s="79">
        <f>5140/12*C1</f>
        <v>607.2901433333333</v>
      </c>
      <c r="D37" s="14"/>
      <c r="F37" s="45"/>
      <c r="G37" s="11"/>
      <c r="H37" s="11"/>
      <c r="I37" s="11"/>
      <c r="J37" s="11"/>
    </row>
    <row r="38" spans="1:10" ht="12.75">
      <c r="A38" s="56"/>
      <c r="B38" s="57"/>
      <c r="C38" s="58"/>
      <c r="D38" s="14"/>
      <c r="F38" s="45"/>
      <c r="G38" s="11"/>
      <c r="H38" s="11"/>
      <c r="I38" s="11"/>
      <c r="J38" s="11"/>
    </row>
    <row r="39" spans="1:10" ht="12.75">
      <c r="A39" s="93" t="s">
        <v>45</v>
      </c>
      <c r="B39" s="94"/>
      <c r="C39" s="94"/>
      <c r="D39" s="14"/>
      <c r="F39" s="100"/>
      <c r="G39" s="11"/>
      <c r="H39" s="11"/>
      <c r="I39" s="11"/>
      <c r="J39" s="11"/>
    </row>
    <row r="40" spans="4:10" ht="12.75">
      <c r="D40" s="14"/>
      <c r="G40" s="11"/>
      <c r="H40" s="11"/>
      <c r="I40" s="11"/>
      <c r="J40" s="11"/>
    </row>
    <row r="41" spans="1:10" ht="12.75">
      <c r="A41" s="88" t="s">
        <v>31</v>
      </c>
      <c r="B41" s="78" t="s">
        <v>42</v>
      </c>
      <c r="C41" s="84"/>
      <c r="D41" s="14"/>
      <c r="G41" s="11"/>
      <c r="H41" s="11"/>
      <c r="I41" s="11"/>
      <c r="J41" s="11"/>
    </row>
    <row r="42" spans="1:10" ht="12.75">
      <c r="A42" s="83"/>
      <c r="B42" s="78"/>
      <c r="C42" s="84"/>
      <c r="G42" s="8"/>
      <c r="H42" s="8"/>
      <c r="I42" s="9"/>
      <c r="J42" s="11"/>
    </row>
    <row r="43" spans="1:9" ht="12.75">
      <c r="A43" s="85" t="s">
        <v>29</v>
      </c>
      <c r="B43" s="86" t="s">
        <v>48</v>
      </c>
      <c r="C43" s="87" t="s">
        <v>49</v>
      </c>
      <c r="G43" s="3"/>
      <c r="H43" s="4"/>
      <c r="I43" s="5"/>
    </row>
    <row r="44" spans="1:9" ht="12.75">
      <c r="A44" s="98" t="s">
        <v>32</v>
      </c>
      <c r="B44" s="86" t="s">
        <v>18</v>
      </c>
      <c r="C44" s="99">
        <f>13000/12*C1</f>
        <v>1535.9478333333332</v>
      </c>
      <c r="G44" s="3"/>
      <c r="H44" s="4"/>
      <c r="I44" s="5"/>
    </row>
    <row r="45" spans="1:9" ht="12.75">
      <c r="A45" s="97" t="s">
        <v>33</v>
      </c>
      <c r="B45" s="96" t="s">
        <v>13</v>
      </c>
      <c r="C45" s="84">
        <f>5500*C1/12</f>
        <v>649.8240833333333</v>
      </c>
      <c r="G45" s="3"/>
      <c r="H45" s="4"/>
      <c r="I45" s="4"/>
    </row>
    <row r="46" spans="7:9" ht="12.75">
      <c r="G46" s="3"/>
      <c r="H46" s="4"/>
      <c r="I46" s="4"/>
    </row>
    <row r="47" spans="1:9" ht="12.75">
      <c r="A47" s="34" t="s">
        <v>20</v>
      </c>
      <c r="B47" s="35"/>
      <c r="C47" s="36"/>
      <c r="E47" s="14"/>
      <c r="G47" s="3"/>
      <c r="H47" s="4"/>
      <c r="I47" s="4"/>
    </row>
    <row r="48" spans="1:9" ht="12.75">
      <c r="A48" s="37"/>
      <c r="B48" s="38"/>
      <c r="C48" s="39"/>
      <c r="G48" s="3"/>
      <c r="H48" s="4"/>
      <c r="I48" s="4"/>
    </row>
    <row r="49" spans="1:9" ht="12.75">
      <c r="A49" s="92" t="s">
        <v>46</v>
      </c>
      <c r="B49" s="92"/>
      <c r="C49" s="95">
        <f>25.84*C1</f>
        <v>36.63590032</v>
      </c>
      <c r="G49" s="3"/>
      <c r="H49" s="4"/>
      <c r="I49" s="4"/>
    </row>
    <row r="50" spans="1:9" ht="12.75">
      <c r="A50" s="40" t="s">
        <v>9</v>
      </c>
      <c r="B50" s="89"/>
      <c r="C50" s="41">
        <f>32.43*C1</f>
        <v>45.979189139999995</v>
      </c>
      <c r="G50" s="3"/>
      <c r="H50" s="4"/>
      <c r="I50" s="4"/>
    </row>
    <row r="51" spans="1:9" ht="12.75">
      <c r="A51" s="40" t="s">
        <v>17</v>
      </c>
      <c r="B51" s="42"/>
      <c r="C51" s="41">
        <f>6200/12*C1</f>
        <v>732.5289666666665</v>
      </c>
      <c r="G51" s="3"/>
      <c r="H51" s="4"/>
      <c r="I51" s="4"/>
    </row>
    <row r="52" spans="1:9" ht="12.75">
      <c r="A52" s="92" t="s">
        <v>47</v>
      </c>
      <c r="B52" s="91"/>
      <c r="C52" s="95">
        <f>90*C1</f>
        <v>127.60181999999999</v>
      </c>
      <c r="G52" s="3"/>
      <c r="H52" s="4"/>
      <c r="I52" s="4"/>
    </row>
    <row r="53" spans="1:9" ht="12.75">
      <c r="A53" s="40" t="s">
        <v>30</v>
      </c>
      <c r="B53" s="60"/>
      <c r="C53" s="61"/>
      <c r="G53" s="3"/>
      <c r="H53" s="4"/>
      <c r="I53" s="4"/>
    </row>
    <row r="54" spans="7:9" ht="12.75">
      <c r="G54" s="3"/>
      <c r="H54" s="4"/>
      <c r="I54" s="4"/>
    </row>
    <row r="55" spans="7:9" ht="12.75">
      <c r="G55" s="3"/>
      <c r="H55" s="4"/>
      <c r="I55" s="4"/>
    </row>
    <row r="56" spans="7:9" ht="12.75">
      <c r="G56" s="3"/>
      <c r="H56" s="4"/>
      <c r="I56" s="4"/>
    </row>
    <row r="57" spans="7:9" ht="12.75">
      <c r="G57" s="6"/>
      <c r="H57" s="6"/>
      <c r="I57" s="6"/>
    </row>
    <row r="58" spans="7:9" ht="12.75">
      <c r="G58" s="3"/>
      <c r="H58" s="7"/>
      <c r="I58" s="6"/>
    </row>
    <row r="59" spans="7:9" ht="12.75">
      <c r="G59" s="6"/>
      <c r="H59" s="6"/>
      <c r="I59" s="6"/>
    </row>
    <row r="60" spans="1:3" ht="15.75" customHeight="1">
      <c r="A60" s="18"/>
      <c r="B60" s="19"/>
      <c r="C60" s="19"/>
    </row>
    <row r="61" spans="1:3" ht="12.75">
      <c r="A61" s="16"/>
      <c r="B61" s="14"/>
      <c r="C61" s="14"/>
    </row>
    <row r="62" spans="1:3" ht="14.25" customHeight="1">
      <c r="A62" s="18"/>
      <c r="B62" s="19"/>
      <c r="C62" s="19"/>
    </row>
    <row r="64" ht="15" customHeight="1"/>
    <row r="66" ht="15" customHeight="1"/>
    <row r="67" spans="1:3" ht="12.75">
      <c r="A67" s="16"/>
      <c r="B67" s="17"/>
      <c r="C67" s="14"/>
    </row>
    <row r="68" ht="13.5" customHeight="1"/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Steen</dc:creator>
  <cp:keywords/>
  <dc:description/>
  <cp:lastModifiedBy>Jan Ovedal</cp:lastModifiedBy>
  <cp:lastPrinted>2019-09-16T11:41:37Z</cp:lastPrinted>
  <dcterms:created xsi:type="dcterms:W3CDTF">2009-03-03T16:34:20Z</dcterms:created>
  <dcterms:modified xsi:type="dcterms:W3CDTF">2019-12-30T16:40:34Z</dcterms:modified>
  <cp:category/>
  <cp:version/>
  <cp:contentType/>
  <cp:contentStatus/>
</cp:coreProperties>
</file>